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oginov\Loginov\ИИ ТР\Ч Программы\"/>
    </mc:Choice>
  </mc:AlternateContent>
  <bookViews>
    <workbookView xWindow="195" yWindow="-30" windowWidth="14550" windowHeight="11760" tabRatio="586"/>
  </bookViews>
  <sheets>
    <sheet name="0РТ.101.001 ОЛ" sheetId="68" r:id="rId1"/>
    <sheet name="Лист регистрации изменений" sheetId="69" state="hidden" r:id="rId2"/>
  </sheets>
  <functionGroups builtInGroupCount="18"/>
  <definedNames>
    <definedName name="_Kli1" localSheetId="0">'0РТ.101.001 ОЛ'!$J$33</definedName>
    <definedName name="_Mat1" localSheetId="0">'0РТ.101.001 ОЛ'!$J$29</definedName>
    <definedName name="_Tip1" localSheetId="0">'0РТ.101.001 ОЛ'!$J$16</definedName>
    <definedName name="_Tip10" localSheetId="0">'0РТ.101.001 ОЛ'!#REF!</definedName>
    <definedName name="_Tip11" localSheetId="0">'0РТ.101.001 ОЛ'!#REF!</definedName>
    <definedName name="_Tip2" localSheetId="0">'0РТ.101.001 ОЛ'!#REF!</definedName>
    <definedName name="_Tip3" localSheetId="0">'0РТ.101.001 ОЛ'!#REF!</definedName>
    <definedName name="_Tip4" localSheetId="0">'0РТ.101.001 ОЛ'!#REF!</definedName>
    <definedName name="_Tip5" localSheetId="0">'0РТ.101.001 ОЛ'!$J$40</definedName>
    <definedName name="_Tip6" localSheetId="0">'0РТ.101.001 ОЛ'!#REF!</definedName>
    <definedName name="_Tip7" localSheetId="0">'0РТ.101.001 ОЛ'!$J$59</definedName>
    <definedName name="_Tip8" localSheetId="0">'0РТ.101.001 ОЛ'!#REF!</definedName>
    <definedName name="_Tip9" localSheetId="0">'0РТ.101.001 ОЛ'!#REF!</definedName>
    <definedName name="Mosh1" localSheetId="0">'0РТ.101.001 ОЛ'!$J$18</definedName>
    <definedName name="Mosh2" localSheetId="0">'0РТ.101.001 ОЛ'!#REF!</definedName>
    <definedName name="Mosh3" localSheetId="0">'0РТ.101.001 ОЛ'!#REF!</definedName>
    <definedName name="Napr1" localSheetId="0">'0РТ.101.001 ОЛ'!$J$19</definedName>
    <definedName name="Napr2" localSheetId="0">'0РТ.101.001 ОЛ'!#REF!</definedName>
    <definedName name="Napr3" localSheetId="0">'0РТ.101.001 ОЛ'!$J$20</definedName>
    <definedName name="Napr4" localSheetId="0">'0РТ.101.001 ОЛ'!#REF!</definedName>
    <definedName name="Napr5" localSheetId="0">'0РТ.101.001 ОЛ'!#REF!</definedName>
    <definedName name="SeriaTr">'0РТ.101.001 ОЛ'!$J$17</definedName>
    <definedName name="ShemaNNVN">'0РТ.101.001 ОЛ'!$J$21</definedName>
    <definedName name="_xlnm.Print_Area" localSheetId="0">'0РТ.101.001 ОЛ'!$A$1:$M$87</definedName>
  </definedNames>
  <calcPr calcId="162913"/>
</workbook>
</file>

<file path=xl/calcChain.xml><?xml version="1.0" encoding="utf-8"?>
<calcChain xmlns="http://schemas.openxmlformats.org/spreadsheetml/2006/main">
  <c r="J15" i="68" l="1"/>
  <c r="J24" i="68"/>
  <c r="J28" i="68"/>
  <c r="J23" i="68"/>
  <c r="J26" i="68"/>
  <c r="J27" i="68"/>
  <c r="J25" i="68"/>
  <c r="J60" i="68"/>
</calcChain>
</file>

<file path=xl/sharedStrings.xml><?xml version="1.0" encoding="utf-8"?>
<sst xmlns="http://schemas.openxmlformats.org/spreadsheetml/2006/main" count="243" uniqueCount="146">
  <si>
    <t>№ п/п</t>
  </si>
  <si>
    <t>Нормативный документ</t>
  </si>
  <si>
    <t>Параметр</t>
  </si>
  <si>
    <t>Тип</t>
  </si>
  <si>
    <t>Высота установки над уровнем моря, не более, м</t>
  </si>
  <si>
    <t>Номинальное напряжение обмотки НН, кВ</t>
  </si>
  <si>
    <t>Номинальное напряжение обмотки ВН, кВ</t>
  </si>
  <si>
    <t>Диапазон и число ступеней регулирования обмотки ВН</t>
  </si>
  <si>
    <t>Напряжение короткого замыкания на основном ответвлении, %</t>
  </si>
  <si>
    <t>Полная масса, не более, кг</t>
  </si>
  <si>
    <t>1.6</t>
  </si>
  <si>
    <t>1.7</t>
  </si>
  <si>
    <t>1.8</t>
  </si>
  <si>
    <t>1.9</t>
  </si>
  <si>
    <t>1.10</t>
  </si>
  <si>
    <t>1.11</t>
  </si>
  <si>
    <t>1.12</t>
  </si>
  <si>
    <t>1.15</t>
  </si>
  <si>
    <t>Число фаз</t>
  </si>
  <si>
    <t>Климатическое исполнение по ГОСТ 15150-69</t>
  </si>
  <si>
    <t>УХЛ</t>
  </si>
  <si>
    <t>2.4</t>
  </si>
  <si>
    <t>Номинальная частота питающей сети по ГОСТ 13109-97, Гц</t>
  </si>
  <si>
    <t>2.5</t>
  </si>
  <si>
    <t>Степень загрязнения окружающей среды по ГОСТ 15150-69</t>
  </si>
  <si>
    <t>2.6</t>
  </si>
  <si>
    <t>Категория размещения по ГОСТ 15150-69</t>
  </si>
  <si>
    <t>Номинальная мощность, кВА</t>
  </si>
  <si>
    <t>Условное обозначение схемы и группы соединений обмоток</t>
  </si>
  <si>
    <t>Основные параметры</t>
  </si>
  <si>
    <t>Условия работы</t>
  </si>
  <si>
    <t>Требования к составным частям</t>
  </si>
  <si>
    <t>-</t>
  </si>
  <si>
    <t>Тип клапана предохранительного</t>
  </si>
  <si>
    <t>Тип воздухоосушителя</t>
  </si>
  <si>
    <t>Особые требования</t>
  </si>
  <si>
    <t>Комплект запасных частей</t>
  </si>
  <si>
    <t>Тип индикатора температуры</t>
  </si>
  <si>
    <t>Тип реле газового</t>
  </si>
  <si>
    <t>Тип мановакуумметра</t>
  </si>
  <si>
    <t>Габаритные размеры (длина/ширина/высота), не более, мм</t>
  </si>
  <si>
    <t>1.3</t>
  </si>
  <si>
    <t>1.4</t>
  </si>
  <si>
    <t>1.5</t>
  </si>
  <si>
    <t>1.13</t>
  </si>
  <si>
    <t>1.14</t>
  </si>
  <si>
    <t>3.1</t>
  </si>
  <si>
    <t>3.2</t>
  </si>
  <si>
    <t>3.3</t>
  </si>
  <si>
    <t>3.4</t>
  </si>
  <si>
    <t>3.5</t>
  </si>
  <si>
    <t>3.6</t>
  </si>
  <si>
    <t>3.7</t>
  </si>
  <si>
    <t>2.7</t>
  </si>
  <si>
    <t>Гарантии изготовителя</t>
  </si>
  <si>
    <t>4.1</t>
  </si>
  <si>
    <t>3.8</t>
  </si>
  <si>
    <t>3.9</t>
  </si>
  <si>
    <t>Материал обмоток НН-ВН</t>
  </si>
  <si>
    <t>Значение параметра Электрощит Самара</t>
  </si>
  <si>
    <t>Потери холостого хода на основном ответвлении, Вт</t>
  </si>
  <si>
    <t>Потери короткого замыкания на основном ответвлении, Вт</t>
  </si>
  <si>
    <t>Ток холостого хода на основном ответвлении, %</t>
  </si>
  <si>
    <t>Комплект запасных частей Электрощит Самара</t>
  </si>
  <si>
    <t>Особые требования Электрощит Самара</t>
  </si>
  <si>
    <t>ТМГ-СЭЩ</t>
  </si>
  <si>
    <t>D/Yн-11</t>
  </si>
  <si>
    <t>±2х2.5%</t>
  </si>
  <si>
    <t>Алюминий-Алюминий</t>
  </si>
  <si>
    <t>Зажим аппаратный штырьевой ВН</t>
  </si>
  <si>
    <t>Зажим аппаратный штырьевой НН</t>
  </si>
  <si>
    <t xml:space="preserve">443048, Россия, г. Самара, пос. Красная Глинка, корпус заводоуправления ОАО "Электрощит"                              </t>
  </si>
  <si>
    <t>ИНН 6313009980</t>
  </si>
  <si>
    <t xml:space="preserve">Т: +7 846 2777444, 373 5055 | Ф: +7 846 3735055 | E: sales@electroshield.ru                                                                  </t>
  </si>
  <si>
    <t xml:space="preserve"> КПП 631050001</t>
  </si>
  <si>
    <r>
      <t>Обозначение</t>
    </r>
    <r>
      <rPr>
        <b/>
        <vertAlign val="superscript"/>
        <sz val="8"/>
        <rFont val="Arial"/>
        <family val="2"/>
        <charset val="204"/>
      </rPr>
      <t>2</t>
    </r>
  </si>
  <si>
    <r>
      <t>Значение параметра Заказчика</t>
    </r>
    <r>
      <rPr>
        <b/>
        <vertAlign val="superscript"/>
        <sz val="8"/>
        <rFont val="Arial"/>
        <family val="2"/>
        <charset val="204"/>
      </rPr>
      <t>6</t>
    </r>
  </si>
  <si>
    <r>
      <t>Серия</t>
    </r>
    <r>
      <rPr>
        <b/>
        <vertAlign val="superscript"/>
        <sz val="8"/>
        <rFont val="Arial"/>
        <family val="2"/>
        <charset val="204"/>
      </rPr>
      <t>3</t>
    </r>
  </si>
  <si>
    <r>
      <t>Гарантийный срок эксплуатации, лет</t>
    </r>
    <r>
      <rPr>
        <b/>
        <vertAlign val="superscript"/>
        <sz val="8"/>
        <rFont val="Arial"/>
        <family val="2"/>
        <charset val="204"/>
      </rPr>
      <t>5</t>
    </r>
  </si>
  <si>
    <r>
      <t>Комплект запасных частей Заказчика</t>
    </r>
    <r>
      <rPr>
        <b/>
        <vertAlign val="superscript"/>
        <sz val="8"/>
        <rFont val="Arial"/>
        <family val="2"/>
        <charset val="204"/>
      </rPr>
      <t>6</t>
    </r>
  </si>
  <si>
    <r>
      <t>Особые требования Заказчика</t>
    </r>
    <r>
      <rPr>
        <b/>
        <vertAlign val="superscript"/>
        <sz val="8"/>
        <rFont val="Arial"/>
        <family val="2"/>
        <charset val="204"/>
      </rPr>
      <t>6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</si>
  <si>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Параметры и предельные отклонения параметров не указанные в опросном листе по ГОСТ Р 52719-2007.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</si>
  <si>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Заполняется Электрощит Самара.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</si>
  <si>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>Для стационарных изделий, б, по ГОСТ 17516.1-90.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</si>
  <si>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>Значение является справочным.</t>
    </r>
  </si>
  <si>
    <t>electroshield.ru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</si>
  <si>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>Гарантийный срок эксплуатации исчисляется со дня ввода трансформатора в эксплуатацию, но не позднее 6 месяцев со дня отгрузки с Электрощит Самара.</t>
    </r>
  </si>
  <si>
    <t>Изм.</t>
  </si>
  <si>
    <t>измененных</t>
  </si>
  <si>
    <t>замененных</t>
  </si>
  <si>
    <t>новых</t>
  </si>
  <si>
    <t>аннулированных</t>
  </si>
  <si>
    <t>Всего листов (страниц) в докум.</t>
  </si>
  <si>
    <t>№ докум.</t>
  </si>
  <si>
    <t>Входящий № сопроводительного докум. и дата</t>
  </si>
  <si>
    <t>Подп.</t>
  </si>
  <si>
    <t>Дата</t>
  </si>
  <si>
    <t>Номера листов (страниц)</t>
  </si>
  <si>
    <t>Лист регистрации изменений</t>
  </si>
  <si>
    <t>Пятыгин</t>
  </si>
  <si>
    <t>0418-6946</t>
  </si>
  <si>
    <r>
      <t>0РТ. 101.001 ОЛ</t>
    </r>
    <r>
      <rPr>
        <b/>
        <vertAlign val="superscript"/>
        <sz val="10"/>
        <color indexed="9"/>
        <rFont val="Arial"/>
        <family val="2"/>
        <charset val="204"/>
      </rPr>
      <t>1</t>
    </r>
  </si>
  <si>
    <t>Трансформаторы масляные распределительные</t>
  </si>
  <si>
    <r>
      <t>Интенсивность землетрясения по ГОСТ 17516.1-90, баллы по MSK-64</t>
    </r>
    <r>
      <rPr>
        <b/>
        <vertAlign val="superscript"/>
        <sz val="8"/>
        <rFont val="Arial"/>
        <family val="2"/>
        <charset val="204"/>
      </rPr>
      <t>4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</si>
  <si>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11-типовая, 12-энергосберегающая, 14-огнестойкая, 15-согласующая, 16-столбовая.</t>
    </r>
  </si>
  <si>
    <r>
      <t>Тип катков</t>
    </r>
    <r>
      <rPr>
        <b/>
        <vertAlign val="superscript"/>
        <sz val="8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</si>
  <si>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>Входят в комплект по умолчанию для трансформаторов мощностью 1000 кВА и выше.</t>
    </r>
  </si>
  <si>
    <t>3.1.1</t>
  </si>
  <si>
    <t>3.1.2</t>
  </si>
  <si>
    <t>Номинальное напряжение питания, В</t>
  </si>
  <si>
    <t>Индикатор температуры</t>
  </si>
  <si>
    <t>3.2.1</t>
  </si>
  <si>
    <t>Контактная система температуры минимальной/максимальной</t>
  </si>
  <si>
    <t>3.2.2</t>
  </si>
  <si>
    <t>Реле газовое</t>
  </si>
  <si>
    <t>Выносное устройство для отбора пробы газа</t>
  </si>
  <si>
    <t>Контактная система сигнальная/отключающая</t>
  </si>
  <si>
    <t>Клапан предохранительный</t>
  </si>
  <si>
    <t>Воздухоосушитель</t>
  </si>
  <si>
    <t>3.3.1</t>
  </si>
  <si>
    <t>3.3.2</t>
  </si>
  <si>
    <t>3.3.3</t>
  </si>
  <si>
    <t>3.3.4</t>
  </si>
  <si>
    <t>Индикаторный силикагель</t>
  </si>
  <si>
    <t>3.5.1</t>
  </si>
  <si>
    <t>Устройства для перекатки</t>
  </si>
  <si>
    <t>Расстояние между средними линиями гладких катков А по ГОСТ Р 52719-2007</t>
  </si>
  <si>
    <t>Мановакуумметр</t>
  </si>
  <si>
    <t>Требования к конструкции</t>
  </si>
  <si>
    <t>Контактная система давления остаточного/избыточного</t>
  </si>
  <si>
    <t>3.6.1</t>
  </si>
  <si>
    <t>3.7.1</t>
  </si>
  <si>
    <t>3.7.2</t>
  </si>
  <si>
    <t>Контактная система уровня минимального/максимального</t>
  </si>
  <si>
    <t>35 кПа</t>
  </si>
  <si>
    <t>II</t>
  </si>
  <si>
    <t>Поплавковый</t>
  </si>
  <si>
    <t>Термометр манометрический</t>
  </si>
  <si>
    <t>Гладкие</t>
  </si>
  <si>
    <t>0441-1001</t>
  </si>
  <si>
    <t>Индикатор уровня жидкого диэлектрика</t>
  </si>
  <si>
    <t>Тип индикатора уровня жидкого диэлектрика</t>
  </si>
  <si>
    <t>Уставка по скорости потока жидкого диэлектрика, м/с</t>
  </si>
  <si>
    <t>Изм. 4</t>
  </si>
  <si>
    <t>Шейкин</t>
  </si>
  <si>
    <t>0441-1903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</si>
</sst>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9"/>
      <color rgb="FF000000"/>
      <name val="Trebuchet MS"/>
      <family val="2"/>
      <charset val="204"/>
    </font>
    <font>
      <sz val="8"/>
      <color rgb="FF51468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vertAlign val="superscript"/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8"/>
      <color rgb="FF2242A9"/>
      <name val="Arial"/>
      <family val="2"/>
      <charset val="204"/>
    </font>
    <font>
      <b/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294"/>
        <bgColor indexed="64"/>
      </patternFill>
    </fill>
    <fill>
      <patternFill patternType="solid">
        <fgColor rgb="FF72C7E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center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49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0" fontId="9" fillId="2" borderId="16" xfId="0" applyFont="1" applyFill="1" applyBorder="1" applyAlignment="1" applyProtection="1">
      <alignment wrapText="1"/>
      <protection hidden="1"/>
    </xf>
    <xf numFmtId="0" fontId="8" fillId="2" borderId="16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0" xfId="0" applyFont="1" applyFill="1" applyProtection="1"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0" fillId="0" borderId="17" xfId="0" applyBorder="1"/>
    <xf numFmtId="0" fontId="8" fillId="2" borderId="0" xfId="0" applyFont="1" applyFill="1" applyProtection="1">
      <protection hidden="1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0" fillId="0" borderId="17" xfId="0" applyBorder="1" applyAlignment="1">
      <alignment horizontal="center"/>
    </xf>
    <xf numFmtId="49" fontId="6" fillId="2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/>
    </xf>
    <xf numFmtId="0" fontId="4" fillId="5" borderId="18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 hidden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Protection="1">
      <protection hidden="1"/>
    </xf>
    <xf numFmtId="0" fontId="8" fillId="2" borderId="15" xfId="0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8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1" applyFont="1" applyFill="1" applyAlignment="1" applyProtection="1">
      <alignment horizontal="right" vertical="center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2" fillId="3" borderId="0" xfId="1" applyFont="1" applyFill="1" applyAlignment="1" applyProtection="1">
      <alignment horizontal="right" vertical="center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49" fontId="8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514689"/>
      <color rgb="FF565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71</xdr:row>
          <xdr:rowOff>0</xdr:rowOff>
        </xdr:from>
        <xdr:to>
          <xdr:col>6</xdr:col>
          <xdr:colOff>590550</xdr:colOff>
          <xdr:row>71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Добавить строку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9525</xdr:rowOff>
        </xdr:from>
        <xdr:to>
          <xdr:col>12</xdr:col>
          <xdr:colOff>600075</xdr:colOff>
          <xdr:row>72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Удалить строку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0</xdr:rowOff>
        </xdr:from>
        <xdr:to>
          <xdr:col>6</xdr:col>
          <xdr:colOff>590550</xdr:colOff>
          <xdr:row>75</xdr:row>
          <xdr:rowOff>180975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Добавить строку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9525</xdr:rowOff>
        </xdr:from>
        <xdr:to>
          <xdr:col>12</xdr:col>
          <xdr:colOff>600075</xdr:colOff>
          <xdr:row>76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ru-RU" sz="900" b="0" i="0" u="none" strike="noStrike" baseline="0">
                  <a:solidFill>
                    <a:srgbClr val="000000"/>
                  </a:solidFill>
                  <a:latin typeface="Trebuchet MS"/>
                </a:rPr>
                <a:t>Удалить строку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</xdr:col>
      <xdr:colOff>19050</xdr:colOff>
      <xdr:row>1</xdr:row>
      <xdr:rowOff>9525</xdr:rowOff>
    </xdr:from>
    <xdr:to>
      <xdr:col>5</xdr:col>
      <xdr:colOff>100965</xdr:colOff>
      <xdr:row>4</xdr:row>
      <xdr:rowOff>32385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0025"/>
          <a:ext cx="252031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/>
  <dimension ref="A1:BB92"/>
  <sheetViews>
    <sheetView tabSelected="1" view="pageBreakPreview" topLeftCell="A15" zoomScale="115" zoomScaleNormal="115" zoomScaleSheetLayoutView="115" zoomScalePageLayoutView="55" workbookViewId="0">
      <selection activeCell="O29" sqref="O29"/>
    </sheetView>
  </sheetViews>
  <sheetFormatPr defaultRowHeight="15" customHeight="1" x14ac:dyDescent="0.2"/>
  <cols>
    <col min="1" max="8" width="9.140625" style="9"/>
    <col min="9" max="9" width="4.7109375" style="9" customWidth="1"/>
    <col min="10" max="10" width="13.140625" style="9" customWidth="1"/>
    <col min="11" max="11" width="9.140625" style="9"/>
    <col min="12" max="12" width="13.140625" style="9" customWidth="1"/>
    <col min="13" max="16384" width="9.140625" style="9"/>
  </cols>
  <sheetData>
    <row r="1" spans="1:54" ht="15" customHeight="1" x14ac:dyDescent="0.2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7"/>
      <c r="BB1" s="55"/>
    </row>
    <row r="2" spans="1:54" ht="15" customHeight="1" x14ac:dyDescent="0.2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7"/>
      <c r="M2" s="7"/>
      <c r="BB2" s="55"/>
    </row>
    <row r="3" spans="1:54" ht="15" customHeight="1" x14ac:dyDescent="0.2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11"/>
      <c r="M3" s="11"/>
      <c r="BB3" s="55"/>
    </row>
    <row r="4" spans="1:54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1"/>
      <c r="M4" s="11"/>
      <c r="BB4" s="55"/>
    </row>
    <row r="5" spans="1:54" ht="15" customHeight="1" x14ac:dyDescent="0.2">
      <c r="A5" s="8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</row>
    <row r="6" spans="1:54" ht="15" customHeight="1" x14ac:dyDescent="0.2">
      <c r="A6" s="7"/>
      <c r="B6" s="25" t="s">
        <v>71</v>
      </c>
      <c r="C6" s="5"/>
      <c r="D6" s="5"/>
      <c r="E6" s="5"/>
      <c r="F6" s="5"/>
      <c r="G6" s="5"/>
      <c r="H6" s="5"/>
      <c r="I6" s="5"/>
      <c r="J6" s="5"/>
      <c r="K6" s="5"/>
      <c r="L6" s="26" t="s">
        <v>72</v>
      </c>
      <c r="M6" s="6"/>
    </row>
    <row r="7" spans="1:54" ht="15" customHeight="1" x14ac:dyDescent="0.2">
      <c r="A7" s="7"/>
      <c r="B7" s="25" t="s">
        <v>73</v>
      </c>
      <c r="C7" s="5"/>
      <c r="D7" s="5"/>
      <c r="E7" s="5"/>
      <c r="F7" s="5"/>
      <c r="G7" s="5"/>
      <c r="H7" s="5"/>
      <c r="I7" s="5"/>
      <c r="J7" s="5"/>
      <c r="K7" s="5"/>
      <c r="L7" s="26" t="s">
        <v>74</v>
      </c>
      <c r="M7" s="6"/>
    </row>
    <row r="8" spans="1:54" ht="1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6"/>
      <c r="M8" s="10" t="s">
        <v>143</v>
      </c>
    </row>
    <row r="9" spans="1:54" ht="15" customHeight="1" x14ac:dyDescent="0.2">
      <c r="A9" s="46" t="s">
        <v>101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54" ht="15" customHeight="1" x14ac:dyDescent="0.2">
      <c r="A10" s="46" t="s">
        <v>102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54" ht="15" customHeight="1" x14ac:dyDescent="0.2">
      <c r="A11" s="45" t="s">
        <v>75</v>
      </c>
      <c r="B11" s="45"/>
      <c r="C11" s="45"/>
      <c r="D11" s="63" t="s">
        <v>32</v>
      </c>
      <c r="E11" s="63"/>
      <c r="F11" s="63"/>
      <c r="G11" s="63"/>
      <c r="H11" s="63"/>
      <c r="I11" s="63"/>
      <c r="J11" s="63"/>
      <c r="K11" s="63"/>
      <c r="L11" s="63"/>
      <c r="M11" s="63"/>
    </row>
    <row r="12" spans="1:54" ht="15" customHeight="1" x14ac:dyDescent="0.2">
      <c r="A12" s="46" t="s">
        <v>29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54" s="16" customFormat="1" ht="15" customHeight="1" x14ac:dyDescent="0.2">
      <c r="A13" s="60" t="s">
        <v>0</v>
      </c>
      <c r="B13" s="67" t="s">
        <v>2</v>
      </c>
      <c r="C13" s="68"/>
      <c r="D13" s="68"/>
      <c r="E13" s="68"/>
      <c r="F13" s="68"/>
      <c r="G13" s="68"/>
      <c r="H13" s="68"/>
      <c r="I13" s="69"/>
      <c r="J13" s="60" t="s">
        <v>59</v>
      </c>
      <c r="K13" s="60"/>
      <c r="L13" s="60" t="s">
        <v>76</v>
      </c>
      <c r="M13" s="60"/>
    </row>
    <row r="14" spans="1:54" s="16" customFormat="1" ht="15" customHeight="1" x14ac:dyDescent="0.2">
      <c r="A14" s="61"/>
      <c r="B14" s="70"/>
      <c r="C14" s="71"/>
      <c r="D14" s="71"/>
      <c r="E14" s="71"/>
      <c r="F14" s="71"/>
      <c r="G14" s="71"/>
      <c r="H14" s="71"/>
      <c r="I14" s="72"/>
      <c r="J14" s="61"/>
      <c r="K14" s="61"/>
      <c r="L14" s="61"/>
      <c r="M14" s="61"/>
    </row>
    <row r="15" spans="1:54" s="16" customFormat="1" ht="15" customHeight="1" x14ac:dyDescent="0.2">
      <c r="A15" s="1">
        <v>1.1000000000000001</v>
      </c>
      <c r="B15" s="73" t="s">
        <v>1</v>
      </c>
      <c r="C15" s="74"/>
      <c r="D15" s="74"/>
      <c r="E15" s="74"/>
      <c r="F15" s="74"/>
      <c r="G15" s="74"/>
      <c r="H15" s="74"/>
      <c r="I15" s="75"/>
      <c r="J15" s="76" t="str">
        <f>SeriaTrTY(SeriaTr, Napr1)</f>
        <v>ТУ 3411-001-72210708-2004</v>
      </c>
      <c r="K15" s="77"/>
      <c r="L15" s="64" t="s">
        <v>32</v>
      </c>
      <c r="M15" s="65"/>
    </row>
    <row r="16" spans="1:54" s="16" customFormat="1" ht="15" customHeight="1" x14ac:dyDescent="0.2">
      <c r="A16" s="2">
        <v>1.2</v>
      </c>
      <c r="B16" s="78" t="s">
        <v>3</v>
      </c>
      <c r="C16" s="78"/>
      <c r="D16" s="78"/>
      <c r="E16" s="78"/>
      <c r="F16" s="78"/>
      <c r="G16" s="78"/>
      <c r="H16" s="78"/>
      <c r="I16" s="78"/>
      <c r="J16" s="79" t="s">
        <v>65</v>
      </c>
      <c r="K16" s="79"/>
      <c r="L16" s="64" t="s">
        <v>32</v>
      </c>
      <c r="M16" s="65"/>
    </row>
    <row r="17" spans="1:13" s="16" customFormat="1" ht="15" customHeight="1" x14ac:dyDescent="0.2">
      <c r="A17" s="1" t="s">
        <v>41</v>
      </c>
      <c r="B17" s="58" t="s">
        <v>77</v>
      </c>
      <c r="C17" s="58"/>
      <c r="D17" s="58"/>
      <c r="E17" s="58"/>
      <c r="F17" s="58"/>
      <c r="G17" s="58"/>
      <c r="H17" s="58"/>
      <c r="I17" s="58"/>
      <c r="J17" s="57">
        <v>11</v>
      </c>
      <c r="K17" s="57"/>
      <c r="L17" s="64" t="s">
        <v>32</v>
      </c>
      <c r="M17" s="65"/>
    </row>
    <row r="18" spans="1:13" s="16" customFormat="1" ht="15" customHeight="1" x14ac:dyDescent="0.2">
      <c r="A18" s="3" t="s">
        <v>42</v>
      </c>
      <c r="B18" s="80" t="s">
        <v>27</v>
      </c>
      <c r="C18" s="80"/>
      <c r="D18" s="80"/>
      <c r="E18" s="80"/>
      <c r="F18" s="80"/>
      <c r="G18" s="80"/>
      <c r="H18" s="80"/>
      <c r="I18" s="80"/>
      <c r="J18" s="81">
        <v>250</v>
      </c>
      <c r="K18" s="81"/>
      <c r="L18" s="64" t="s">
        <v>32</v>
      </c>
      <c r="M18" s="65"/>
    </row>
    <row r="19" spans="1:13" s="16" customFormat="1" ht="15" customHeight="1" x14ac:dyDescent="0.2">
      <c r="A19" s="1" t="s">
        <v>43</v>
      </c>
      <c r="B19" s="58" t="s">
        <v>6</v>
      </c>
      <c r="C19" s="58"/>
      <c r="D19" s="58"/>
      <c r="E19" s="58"/>
      <c r="F19" s="58"/>
      <c r="G19" s="58"/>
      <c r="H19" s="58"/>
      <c r="I19" s="58"/>
      <c r="J19" s="57">
        <v>10</v>
      </c>
      <c r="K19" s="57"/>
      <c r="L19" s="64" t="s">
        <v>32</v>
      </c>
      <c r="M19" s="65"/>
    </row>
    <row r="20" spans="1:13" s="16" customFormat="1" ht="15" customHeight="1" x14ac:dyDescent="0.2">
      <c r="A20" s="1" t="s">
        <v>10</v>
      </c>
      <c r="B20" s="58" t="s">
        <v>5</v>
      </c>
      <c r="C20" s="58"/>
      <c r="D20" s="58"/>
      <c r="E20" s="58"/>
      <c r="F20" s="58"/>
      <c r="G20" s="58"/>
      <c r="H20" s="58"/>
      <c r="I20" s="58"/>
      <c r="J20" s="57">
        <v>0.4</v>
      </c>
      <c r="K20" s="57"/>
      <c r="L20" s="64" t="s">
        <v>32</v>
      </c>
      <c r="M20" s="65"/>
    </row>
    <row r="21" spans="1:13" s="16" customFormat="1" ht="15" customHeight="1" x14ac:dyDescent="0.2">
      <c r="A21" s="3" t="s">
        <v>11</v>
      </c>
      <c r="B21" s="80" t="s">
        <v>28</v>
      </c>
      <c r="C21" s="80"/>
      <c r="D21" s="80"/>
      <c r="E21" s="80"/>
      <c r="F21" s="80"/>
      <c r="G21" s="80"/>
      <c r="H21" s="80"/>
      <c r="I21" s="80"/>
      <c r="J21" s="81" t="s">
        <v>66</v>
      </c>
      <c r="K21" s="81"/>
      <c r="L21" s="64" t="s">
        <v>32</v>
      </c>
      <c r="M21" s="65"/>
    </row>
    <row r="22" spans="1:13" s="16" customFormat="1" ht="15" customHeight="1" x14ac:dyDescent="0.2">
      <c r="A22" s="1" t="s">
        <v>12</v>
      </c>
      <c r="B22" s="58" t="s">
        <v>7</v>
      </c>
      <c r="C22" s="58"/>
      <c r="D22" s="58"/>
      <c r="E22" s="58"/>
      <c r="F22" s="58"/>
      <c r="G22" s="58"/>
      <c r="H22" s="58"/>
      <c r="I22" s="58"/>
      <c r="J22" s="57" t="s">
        <v>67</v>
      </c>
      <c r="K22" s="57"/>
      <c r="L22" s="64" t="s">
        <v>32</v>
      </c>
      <c r="M22" s="65"/>
    </row>
    <row r="23" spans="1:13" s="16" customFormat="1" ht="15" customHeight="1" x14ac:dyDescent="0.2">
      <c r="A23" s="1" t="s">
        <v>13</v>
      </c>
      <c r="B23" s="58" t="s">
        <v>60</v>
      </c>
      <c r="C23" s="58"/>
      <c r="D23" s="58"/>
      <c r="E23" s="58"/>
      <c r="F23" s="58"/>
      <c r="G23" s="58"/>
      <c r="H23" s="58"/>
      <c r="I23" s="58"/>
      <c r="J23" s="57" t="str">
        <f>PoteriXX(ShemaNNVN,Mosh1,Napr1,SeriaTr)</f>
        <v>580</v>
      </c>
      <c r="K23" s="57"/>
      <c r="L23" s="64" t="s">
        <v>32</v>
      </c>
      <c r="M23" s="65"/>
    </row>
    <row r="24" spans="1:13" s="16" customFormat="1" ht="15" customHeight="1" x14ac:dyDescent="0.2">
      <c r="A24" s="1" t="s">
        <v>14</v>
      </c>
      <c r="B24" s="58" t="s">
        <v>61</v>
      </c>
      <c r="C24" s="58"/>
      <c r="D24" s="58"/>
      <c r="E24" s="58"/>
      <c r="F24" s="58"/>
      <c r="G24" s="58"/>
      <c r="H24" s="58"/>
      <c r="I24" s="58"/>
      <c r="J24" s="57" t="str">
        <f>PoteriKZ(SeriaTr, ShemaNNVN, Mosh1, Napr1)</f>
        <v>3700</v>
      </c>
      <c r="K24" s="57"/>
      <c r="L24" s="64" t="s">
        <v>32</v>
      </c>
      <c r="M24" s="65"/>
    </row>
    <row r="25" spans="1:13" s="16" customFormat="1" ht="15" customHeight="1" x14ac:dyDescent="0.2">
      <c r="A25" s="1" t="s">
        <v>15</v>
      </c>
      <c r="B25" s="58" t="s">
        <v>8</v>
      </c>
      <c r="C25" s="58"/>
      <c r="D25" s="58"/>
      <c r="E25" s="58"/>
      <c r="F25" s="58"/>
      <c r="G25" s="58"/>
      <c r="H25" s="58"/>
      <c r="I25" s="58"/>
      <c r="J25" s="57" t="str">
        <f>NaprajenieKZ(SeriaTr,ShemaNNVN,Mosh1,Napr1)</f>
        <v>4.5</v>
      </c>
      <c r="K25" s="57"/>
      <c r="L25" s="64" t="s">
        <v>32</v>
      </c>
      <c r="M25" s="65"/>
    </row>
    <row r="26" spans="1:13" s="16" customFormat="1" ht="15" customHeight="1" x14ac:dyDescent="0.2">
      <c r="A26" s="1" t="s">
        <v>16</v>
      </c>
      <c r="B26" s="58" t="s">
        <v>62</v>
      </c>
      <c r="C26" s="58"/>
      <c r="D26" s="58"/>
      <c r="E26" s="58"/>
      <c r="F26" s="58"/>
      <c r="G26" s="58"/>
      <c r="H26" s="58"/>
      <c r="I26" s="58"/>
      <c r="J26" s="57" t="str">
        <f>TokXX(SeriaTr,Napr1,Mosh1)</f>
        <v>1.9</v>
      </c>
      <c r="K26" s="57"/>
      <c r="L26" s="64" t="s">
        <v>32</v>
      </c>
      <c r="M26" s="65"/>
    </row>
    <row r="27" spans="1:13" s="16" customFormat="1" ht="15" customHeight="1" x14ac:dyDescent="0.2">
      <c r="A27" s="1" t="s">
        <v>44</v>
      </c>
      <c r="B27" s="58" t="s">
        <v>9</v>
      </c>
      <c r="C27" s="58"/>
      <c r="D27" s="58"/>
      <c r="E27" s="58"/>
      <c r="F27" s="58"/>
      <c r="G27" s="58"/>
      <c r="H27" s="58"/>
      <c r="I27" s="58"/>
      <c r="J27" s="57" t="str">
        <f>PolnaMassa(SeriaTr,Napr1,Mosh1)</f>
        <v>900</v>
      </c>
      <c r="K27" s="57"/>
      <c r="L27" s="64" t="s">
        <v>32</v>
      </c>
      <c r="M27" s="65"/>
    </row>
    <row r="28" spans="1:13" ht="15" customHeight="1" x14ac:dyDescent="0.2">
      <c r="A28" s="1" t="s">
        <v>45</v>
      </c>
      <c r="B28" s="73" t="s">
        <v>40</v>
      </c>
      <c r="C28" s="74"/>
      <c r="D28" s="74"/>
      <c r="E28" s="74"/>
      <c r="F28" s="74"/>
      <c r="G28" s="74"/>
      <c r="H28" s="74"/>
      <c r="I28" s="75"/>
      <c r="J28" s="76" t="str">
        <f>GabaritnieRazmeri(SeriaTr,Napr1,Mosh1)</f>
        <v>1400/900/1700</v>
      </c>
      <c r="K28" s="77"/>
      <c r="L28" s="64" t="s">
        <v>32</v>
      </c>
      <c r="M28" s="65"/>
    </row>
    <row r="29" spans="1:13" ht="15" customHeight="1" x14ac:dyDescent="0.2">
      <c r="A29" s="4" t="s">
        <v>17</v>
      </c>
      <c r="B29" s="45" t="s">
        <v>58</v>
      </c>
      <c r="C29" s="45"/>
      <c r="D29" s="45"/>
      <c r="E29" s="45"/>
      <c r="F29" s="45"/>
      <c r="G29" s="45"/>
      <c r="H29" s="45"/>
      <c r="I29" s="45"/>
      <c r="J29" s="56" t="s">
        <v>68</v>
      </c>
      <c r="K29" s="56"/>
      <c r="L29" s="42" t="s">
        <v>32</v>
      </c>
      <c r="M29" s="42"/>
    </row>
    <row r="30" spans="1:13" ht="15" customHeight="1" x14ac:dyDescent="0.2">
      <c r="A30" s="46" t="s">
        <v>30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ht="15" customHeight="1" x14ac:dyDescent="0.2">
      <c r="A31" s="4">
        <v>2.1</v>
      </c>
      <c r="B31" s="45" t="s">
        <v>18</v>
      </c>
      <c r="C31" s="45"/>
      <c r="D31" s="45"/>
      <c r="E31" s="45"/>
      <c r="F31" s="45"/>
      <c r="G31" s="45"/>
      <c r="H31" s="45"/>
      <c r="I31" s="45"/>
      <c r="J31" s="56">
        <v>3</v>
      </c>
      <c r="K31" s="56"/>
      <c r="L31" s="42" t="s">
        <v>32</v>
      </c>
      <c r="M31" s="42"/>
    </row>
    <row r="32" spans="1:13" ht="15" customHeight="1" x14ac:dyDescent="0.2">
      <c r="A32" s="4">
        <v>2.2000000000000002</v>
      </c>
      <c r="B32" s="45" t="s">
        <v>4</v>
      </c>
      <c r="C32" s="45"/>
      <c r="D32" s="45"/>
      <c r="E32" s="45"/>
      <c r="F32" s="45"/>
      <c r="G32" s="45"/>
      <c r="H32" s="45"/>
      <c r="I32" s="45"/>
      <c r="J32" s="56">
        <v>1000</v>
      </c>
      <c r="K32" s="56"/>
      <c r="L32" s="42" t="s">
        <v>32</v>
      </c>
      <c r="M32" s="42"/>
    </row>
    <row r="33" spans="1:13" ht="15" customHeight="1" x14ac:dyDescent="0.2">
      <c r="A33" s="4">
        <v>2.2999999999999998</v>
      </c>
      <c r="B33" s="45" t="s">
        <v>19</v>
      </c>
      <c r="C33" s="45"/>
      <c r="D33" s="45"/>
      <c r="E33" s="45"/>
      <c r="F33" s="45"/>
      <c r="G33" s="45"/>
      <c r="H33" s="45"/>
      <c r="I33" s="45"/>
      <c r="J33" s="56" t="s">
        <v>20</v>
      </c>
      <c r="K33" s="56"/>
      <c r="L33" s="42" t="s">
        <v>32</v>
      </c>
      <c r="M33" s="42"/>
    </row>
    <row r="34" spans="1:13" ht="15" customHeight="1" x14ac:dyDescent="0.2">
      <c r="A34" s="4" t="s">
        <v>21</v>
      </c>
      <c r="B34" s="45" t="s">
        <v>22</v>
      </c>
      <c r="C34" s="45"/>
      <c r="D34" s="45"/>
      <c r="E34" s="45"/>
      <c r="F34" s="45"/>
      <c r="G34" s="45"/>
      <c r="H34" s="45"/>
      <c r="I34" s="45"/>
      <c r="J34" s="56">
        <v>50</v>
      </c>
      <c r="K34" s="56"/>
      <c r="L34" s="42" t="s">
        <v>32</v>
      </c>
      <c r="M34" s="42"/>
    </row>
    <row r="35" spans="1:13" ht="15" customHeight="1" x14ac:dyDescent="0.2">
      <c r="A35" s="4" t="s">
        <v>23</v>
      </c>
      <c r="B35" s="45" t="s">
        <v>24</v>
      </c>
      <c r="C35" s="45"/>
      <c r="D35" s="45"/>
      <c r="E35" s="45"/>
      <c r="F35" s="45"/>
      <c r="G35" s="45"/>
      <c r="H35" s="45"/>
      <c r="I35" s="45"/>
      <c r="J35" s="56" t="s">
        <v>135</v>
      </c>
      <c r="K35" s="56"/>
      <c r="L35" s="42" t="s">
        <v>32</v>
      </c>
      <c r="M35" s="42"/>
    </row>
    <row r="36" spans="1:13" ht="15" customHeight="1" x14ac:dyDescent="0.2">
      <c r="A36" s="4" t="s">
        <v>25</v>
      </c>
      <c r="B36" s="45" t="s">
        <v>103</v>
      </c>
      <c r="C36" s="45"/>
      <c r="D36" s="45"/>
      <c r="E36" s="45"/>
      <c r="F36" s="45"/>
      <c r="G36" s="45"/>
      <c r="H36" s="45"/>
      <c r="I36" s="45"/>
      <c r="J36" s="56" t="s">
        <v>32</v>
      </c>
      <c r="K36" s="56"/>
      <c r="L36" s="42" t="s">
        <v>32</v>
      </c>
      <c r="M36" s="42"/>
    </row>
    <row r="37" spans="1:13" ht="15" customHeight="1" x14ac:dyDescent="0.2">
      <c r="A37" s="4" t="s">
        <v>53</v>
      </c>
      <c r="B37" s="45" t="s">
        <v>26</v>
      </c>
      <c r="C37" s="45"/>
      <c r="D37" s="45"/>
      <c r="E37" s="45"/>
      <c r="F37" s="45"/>
      <c r="G37" s="45"/>
      <c r="H37" s="45"/>
      <c r="I37" s="45"/>
      <c r="J37" s="56">
        <v>1</v>
      </c>
      <c r="K37" s="56"/>
      <c r="L37" s="42" t="s">
        <v>32</v>
      </c>
      <c r="M37" s="42"/>
    </row>
    <row r="38" spans="1:13" ht="15" customHeight="1" x14ac:dyDescent="0.2">
      <c r="A38" s="46" t="s">
        <v>31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34" customFormat="1" ht="15" customHeight="1" x14ac:dyDescent="0.2">
      <c r="A39" s="38" t="s">
        <v>140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" customHeight="1" x14ac:dyDescent="0.2">
      <c r="A40" s="4" t="s">
        <v>46</v>
      </c>
      <c r="B40" s="45" t="s">
        <v>141</v>
      </c>
      <c r="C40" s="45"/>
      <c r="D40" s="45"/>
      <c r="E40" s="45"/>
      <c r="F40" s="45"/>
      <c r="G40" s="45"/>
      <c r="H40" s="45"/>
      <c r="I40" s="45"/>
      <c r="J40" s="82" t="s">
        <v>136</v>
      </c>
      <c r="K40" s="82"/>
      <c r="L40" s="42" t="s">
        <v>32</v>
      </c>
      <c r="M40" s="42"/>
    </row>
    <row r="41" spans="1:13" s="34" customFormat="1" ht="15" customHeight="1" x14ac:dyDescent="0.2">
      <c r="A41" s="36" t="s">
        <v>107</v>
      </c>
      <c r="B41" s="39" t="s">
        <v>133</v>
      </c>
      <c r="C41" s="39"/>
      <c r="D41" s="39"/>
      <c r="E41" s="39"/>
      <c r="F41" s="39"/>
      <c r="G41" s="39"/>
      <c r="H41" s="39"/>
      <c r="I41" s="39"/>
      <c r="J41" s="41" t="s">
        <v>32</v>
      </c>
      <c r="K41" s="41"/>
      <c r="L41" s="40" t="s">
        <v>32</v>
      </c>
      <c r="M41" s="40"/>
    </row>
    <row r="42" spans="1:13" s="34" customFormat="1" ht="15" customHeight="1" x14ac:dyDescent="0.2">
      <c r="A42" s="36" t="s">
        <v>108</v>
      </c>
      <c r="B42" s="39" t="s">
        <v>109</v>
      </c>
      <c r="C42" s="39"/>
      <c r="D42" s="39"/>
      <c r="E42" s="39"/>
      <c r="F42" s="39"/>
      <c r="G42" s="39"/>
      <c r="H42" s="39"/>
      <c r="I42" s="39"/>
      <c r="J42" s="41" t="s">
        <v>32</v>
      </c>
      <c r="K42" s="41"/>
      <c r="L42" s="40" t="s">
        <v>32</v>
      </c>
      <c r="M42" s="40"/>
    </row>
    <row r="43" spans="1:13" s="34" customFormat="1" ht="15" customHeight="1" x14ac:dyDescent="0.2">
      <c r="A43" s="38" t="s">
        <v>110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" customHeight="1" x14ac:dyDescent="0.2">
      <c r="A44" s="4" t="s">
        <v>47</v>
      </c>
      <c r="B44" s="45" t="s">
        <v>37</v>
      </c>
      <c r="C44" s="45"/>
      <c r="D44" s="45"/>
      <c r="E44" s="45"/>
      <c r="F44" s="45"/>
      <c r="G44" s="45"/>
      <c r="H44" s="45"/>
      <c r="I44" s="45"/>
      <c r="J44" s="83" t="s">
        <v>137</v>
      </c>
      <c r="K44" s="83"/>
      <c r="L44" s="42" t="s">
        <v>32</v>
      </c>
      <c r="M44" s="42"/>
    </row>
    <row r="45" spans="1:13" s="34" customFormat="1" ht="15" customHeight="1" x14ac:dyDescent="0.2">
      <c r="A45" s="36" t="s">
        <v>111</v>
      </c>
      <c r="B45" s="39" t="s">
        <v>112</v>
      </c>
      <c r="C45" s="39"/>
      <c r="D45" s="39"/>
      <c r="E45" s="39"/>
      <c r="F45" s="39"/>
      <c r="G45" s="39"/>
      <c r="H45" s="39"/>
      <c r="I45" s="39"/>
      <c r="J45" s="41" t="s">
        <v>32</v>
      </c>
      <c r="K45" s="41"/>
      <c r="L45" s="40" t="s">
        <v>32</v>
      </c>
      <c r="M45" s="40"/>
    </row>
    <row r="46" spans="1:13" s="34" customFormat="1" ht="15" customHeight="1" x14ac:dyDescent="0.2">
      <c r="A46" s="36" t="s">
        <v>113</v>
      </c>
      <c r="B46" s="39" t="s">
        <v>109</v>
      </c>
      <c r="C46" s="39"/>
      <c r="D46" s="39"/>
      <c r="E46" s="39"/>
      <c r="F46" s="39"/>
      <c r="G46" s="39"/>
      <c r="H46" s="39"/>
      <c r="I46" s="39"/>
      <c r="J46" s="41" t="s">
        <v>32</v>
      </c>
      <c r="K46" s="41"/>
      <c r="L46" s="40" t="s">
        <v>32</v>
      </c>
      <c r="M46" s="40"/>
    </row>
    <row r="47" spans="1:13" s="34" customFormat="1" ht="15" customHeight="1" x14ac:dyDescent="0.2">
      <c r="A47" s="38" t="s">
        <v>114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" customHeight="1" x14ac:dyDescent="0.2">
      <c r="A48" s="4" t="s">
        <v>48</v>
      </c>
      <c r="B48" s="45" t="s">
        <v>38</v>
      </c>
      <c r="C48" s="45"/>
      <c r="D48" s="45"/>
      <c r="E48" s="45"/>
      <c r="F48" s="45"/>
      <c r="G48" s="45"/>
      <c r="H48" s="45"/>
      <c r="I48" s="45"/>
      <c r="J48" s="59" t="s">
        <v>32</v>
      </c>
      <c r="K48" s="59"/>
      <c r="L48" s="42" t="s">
        <v>32</v>
      </c>
      <c r="M48" s="42"/>
    </row>
    <row r="49" spans="1:13" s="34" customFormat="1" ht="15" customHeight="1" x14ac:dyDescent="0.2">
      <c r="A49" s="36" t="s">
        <v>119</v>
      </c>
      <c r="B49" s="39" t="s">
        <v>142</v>
      </c>
      <c r="C49" s="39"/>
      <c r="D49" s="39"/>
      <c r="E49" s="39"/>
      <c r="F49" s="39"/>
      <c r="G49" s="39"/>
      <c r="H49" s="39"/>
      <c r="I49" s="39"/>
      <c r="J49" s="41" t="s">
        <v>32</v>
      </c>
      <c r="K49" s="41"/>
      <c r="L49" s="40" t="s">
        <v>32</v>
      </c>
      <c r="M49" s="40"/>
    </row>
    <row r="50" spans="1:13" s="34" customFormat="1" ht="15" customHeight="1" x14ac:dyDescent="0.2">
      <c r="A50" s="36" t="s">
        <v>120</v>
      </c>
      <c r="B50" s="39" t="s">
        <v>115</v>
      </c>
      <c r="C50" s="39"/>
      <c r="D50" s="39"/>
      <c r="E50" s="39"/>
      <c r="F50" s="39"/>
      <c r="G50" s="39"/>
      <c r="H50" s="39"/>
      <c r="I50" s="39"/>
      <c r="J50" s="41" t="s">
        <v>32</v>
      </c>
      <c r="K50" s="41"/>
      <c r="L50" s="40" t="s">
        <v>32</v>
      </c>
      <c r="M50" s="40"/>
    </row>
    <row r="51" spans="1:13" s="34" customFormat="1" ht="15" customHeight="1" x14ac:dyDescent="0.2">
      <c r="A51" s="36" t="s">
        <v>121</v>
      </c>
      <c r="B51" s="39" t="s">
        <v>116</v>
      </c>
      <c r="C51" s="39"/>
      <c r="D51" s="39"/>
      <c r="E51" s="39"/>
      <c r="F51" s="39"/>
      <c r="G51" s="39"/>
      <c r="H51" s="39"/>
      <c r="I51" s="39"/>
      <c r="J51" s="41" t="s">
        <v>32</v>
      </c>
      <c r="K51" s="41"/>
      <c r="L51" s="40" t="s">
        <v>32</v>
      </c>
      <c r="M51" s="40"/>
    </row>
    <row r="52" spans="1:13" s="34" customFormat="1" ht="15" customHeight="1" x14ac:dyDescent="0.2">
      <c r="A52" s="36" t="s">
        <v>122</v>
      </c>
      <c r="B52" s="39" t="s">
        <v>109</v>
      </c>
      <c r="C52" s="39"/>
      <c r="D52" s="39"/>
      <c r="E52" s="39"/>
      <c r="F52" s="39"/>
      <c r="G52" s="39"/>
      <c r="H52" s="39"/>
      <c r="I52" s="39"/>
      <c r="J52" s="41" t="s">
        <v>32</v>
      </c>
      <c r="K52" s="41"/>
      <c r="L52" s="40" t="s">
        <v>32</v>
      </c>
      <c r="M52" s="40"/>
    </row>
    <row r="53" spans="1:13" s="34" customFormat="1" ht="15" customHeight="1" x14ac:dyDescent="0.2">
      <c r="A53" s="38" t="s">
        <v>117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" customHeight="1" x14ac:dyDescent="0.2">
      <c r="A54" s="4" t="s">
        <v>49</v>
      </c>
      <c r="B54" s="45" t="s">
        <v>33</v>
      </c>
      <c r="C54" s="45"/>
      <c r="D54" s="45"/>
      <c r="E54" s="45"/>
      <c r="F54" s="45"/>
      <c r="G54" s="45"/>
      <c r="H54" s="45"/>
      <c r="I54" s="45"/>
      <c r="J54" s="83" t="s">
        <v>134</v>
      </c>
      <c r="K54" s="83"/>
      <c r="L54" s="42" t="s">
        <v>32</v>
      </c>
      <c r="M54" s="42"/>
    </row>
    <row r="55" spans="1:13" s="34" customFormat="1" ht="15" customHeight="1" x14ac:dyDescent="0.2">
      <c r="A55" s="38" t="s">
        <v>118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5" customHeight="1" x14ac:dyDescent="0.2">
      <c r="A56" s="4" t="s">
        <v>50</v>
      </c>
      <c r="B56" s="45" t="s">
        <v>34</v>
      </c>
      <c r="C56" s="45"/>
      <c r="D56" s="45"/>
      <c r="E56" s="45"/>
      <c r="F56" s="45"/>
      <c r="G56" s="45"/>
      <c r="H56" s="45"/>
      <c r="I56" s="45"/>
      <c r="J56" s="41" t="s">
        <v>32</v>
      </c>
      <c r="K56" s="41"/>
      <c r="L56" s="42" t="s">
        <v>32</v>
      </c>
      <c r="M56" s="42"/>
    </row>
    <row r="57" spans="1:13" s="34" customFormat="1" ht="15" customHeight="1" x14ac:dyDescent="0.2">
      <c r="A57" s="36" t="s">
        <v>124</v>
      </c>
      <c r="B57" s="39" t="s">
        <v>123</v>
      </c>
      <c r="C57" s="39"/>
      <c r="D57" s="39"/>
      <c r="E57" s="39"/>
      <c r="F57" s="39"/>
      <c r="G57" s="39"/>
      <c r="H57" s="39"/>
      <c r="I57" s="39"/>
      <c r="J57" s="41" t="s">
        <v>32</v>
      </c>
      <c r="K57" s="41"/>
      <c r="L57" s="40" t="s">
        <v>32</v>
      </c>
      <c r="M57" s="40"/>
    </row>
    <row r="58" spans="1:13" s="34" customFormat="1" ht="15" customHeight="1" x14ac:dyDescent="0.2">
      <c r="A58" s="38" t="s">
        <v>125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5" customHeight="1" x14ac:dyDescent="0.2">
      <c r="A59" s="4" t="s">
        <v>51</v>
      </c>
      <c r="B59" s="45" t="s">
        <v>105</v>
      </c>
      <c r="C59" s="45"/>
      <c r="D59" s="45"/>
      <c r="E59" s="45"/>
      <c r="F59" s="45"/>
      <c r="G59" s="45"/>
      <c r="H59" s="45"/>
      <c r="I59" s="45"/>
      <c r="J59" s="59" t="s">
        <v>138</v>
      </c>
      <c r="K59" s="59"/>
      <c r="L59" s="42" t="s">
        <v>32</v>
      </c>
      <c r="M59" s="42"/>
    </row>
    <row r="60" spans="1:13" s="34" customFormat="1" ht="15" customHeight="1" x14ac:dyDescent="0.2">
      <c r="A60" s="36" t="s">
        <v>130</v>
      </c>
      <c r="B60" s="39" t="s">
        <v>126</v>
      </c>
      <c r="C60" s="39"/>
      <c r="D60" s="39"/>
      <c r="E60" s="39"/>
      <c r="F60" s="39"/>
      <c r="G60" s="39"/>
      <c r="H60" s="39"/>
      <c r="I60" s="39"/>
      <c r="J60" s="40" t="str">
        <f>Katki(_Tip7, Mosh1,SeriaTr)</f>
        <v>550/550</v>
      </c>
      <c r="K60" s="40"/>
      <c r="L60" s="40" t="s">
        <v>32</v>
      </c>
      <c r="M60" s="40"/>
    </row>
    <row r="61" spans="1:13" s="34" customFormat="1" ht="15" customHeight="1" x14ac:dyDescent="0.2">
      <c r="A61" s="38" t="s">
        <v>127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" customHeight="1" x14ac:dyDescent="0.2">
      <c r="A62" s="4" t="s">
        <v>52</v>
      </c>
      <c r="B62" s="45" t="s">
        <v>39</v>
      </c>
      <c r="C62" s="45"/>
      <c r="D62" s="45"/>
      <c r="E62" s="45"/>
      <c r="F62" s="45"/>
      <c r="G62" s="45"/>
      <c r="H62" s="45"/>
      <c r="I62" s="45"/>
      <c r="J62" s="59" t="s">
        <v>32</v>
      </c>
      <c r="K62" s="59"/>
      <c r="L62" s="42" t="s">
        <v>32</v>
      </c>
      <c r="M62" s="42"/>
    </row>
    <row r="63" spans="1:13" s="34" customFormat="1" ht="15" customHeight="1" x14ac:dyDescent="0.2">
      <c r="A63" s="36" t="s">
        <v>131</v>
      </c>
      <c r="B63" s="39" t="s">
        <v>129</v>
      </c>
      <c r="C63" s="39"/>
      <c r="D63" s="39"/>
      <c r="E63" s="39"/>
      <c r="F63" s="39"/>
      <c r="G63" s="39"/>
      <c r="H63" s="39"/>
      <c r="I63" s="39"/>
      <c r="J63" s="41" t="s">
        <v>32</v>
      </c>
      <c r="K63" s="41"/>
      <c r="L63" s="40" t="s">
        <v>32</v>
      </c>
      <c r="M63" s="40"/>
    </row>
    <row r="64" spans="1:13" s="34" customFormat="1" ht="15" customHeight="1" x14ac:dyDescent="0.2">
      <c r="A64" s="36" t="s">
        <v>132</v>
      </c>
      <c r="B64" s="39" t="s">
        <v>109</v>
      </c>
      <c r="C64" s="39"/>
      <c r="D64" s="39"/>
      <c r="E64" s="39"/>
      <c r="F64" s="39"/>
      <c r="G64" s="39"/>
      <c r="H64" s="39"/>
      <c r="I64" s="39"/>
      <c r="J64" s="41" t="s">
        <v>32</v>
      </c>
      <c r="K64" s="41"/>
      <c r="L64" s="40" t="s">
        <v>32</v>
      </c>
      <c r="M64" s="40"/>
    </row>
    <row r="65" spans="1:13" s="34" customFormat="1" ht="15" customHeight="1" x14ac:dyDescent="0.2">
      <c r="A65" s="38" t="s">
        <v>128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5" customHeight="1" x14ac:dyDescent="0.2">
      <c r="A66" s="4" t="s">
        <v>56</v>
      </c>
      <c r="B66" s="45" t="s">
        <v>69</v>
      </c>
      <c r="C66" s="45"/>
      <c r="D66" s="45"/>
      <c r="E66" s="45"/>
      <c r="F66" s="45"/>
      <c r="G66" s="45"/>
      <c r="H66" s="45"/>
      <c r="I66" s="45"/>
      <c r="J66" s="59" t="s">
        <v>32</v>
      </c>
      <c r="K66" s="59"/>
      <c r="L66" s="42" t="s">
        <v>32</v>
      </c>
      <c r="M66" s="42"/>
    </row>
    <row r="67" spans="1:13" ht="15" customHeight="1" x14ac:dyDescent="0.2">
      <c r="A67" s="4" t="s">
        <v>57</v>
      </c>
      <c r="B67" s="45" t="s">
        <v>70</v>
      </c>
      <c r="C67" s="45"/>
      <c r="D67" s="45"/>
      <c r="E67" s="45"/>
      <c r="F67" s="45"/>
      <c r="G67" s="45"/>
      <c r="H67" s="45"/>
      <c r="I67" s="45"/>
      <c r="J67" s="59" t="s">
        <v>32</v>
      </c>
      <c r="K67" s="59"/>
      <c r="L67" s="42" t="s">
        <v>32</v>
      </c>
      <c r="M67" s="42"/>
    </row>
    <row r="68" spans="1:13" ht="15" customHeight="1" x14ac:dyDescent="0.2">
      <c r="A68" s="46" t="s">
        <v>54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5" customHeight="1" x14ac:dyDescent="0.2">
      <c r="A69" s="4" t="s">
        <v>55</v>
      </c>
      <c r="B69" s="45" t="s">
        <v>78</v>
      </c>
      <c r="C69" s="45"/>
      <c r="D69" s="45"/>
      <c r="E69" s="45"/>
      <c r="F69" s="45"/>
      <c r="G69" s="45"/>
      <c r="H69" s="45"/>
      <c r="I69" s="45"/>
      <c r="J69" s="59">
        <v>5</v>
      </c>
      <c r="K69" s="59"/>
      <c r="L69" s="42" t="s">
        <v>32</v>
      </c>
      <c r="M69" s="42"/>
    </row>
    <row r="70" spans="1:13" ht="15" customHeight="1" x14ac:dyDescent="0.2">
      <c r="A70" s="47" t="s">
        <v>36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ht="15" customHeight="1" x14ac:dyDescent="0.2">
      <c r="A71" s="48" t="s">
        <v>63</v>
      </c>
      <c r="B71" s="49"/>
      <c r="C71" s="49"/>
      <c r="D71" s="49"/>
      <c r="E71" s="49"/>
      <c r="F71" s="49"/>
      <c r="G71" s="49"/>
      <c r="H71" s="48" t="s">
        <v>79</v>
      </c>
      <c r="I71" s="49"/>
      <c r="J71" s="49"/>
      <c r="K71" s="49"/>
      <c r="L71" s="49"/>
      <c r="M71" s="50"/>
    </row>
    <row r="72" spans="1:13" ht="15" customHeight="1" x14ac:dyDescent="0.2">
      <c r="A72" s="51"/>
      <c r="B72" s="52"/>
      <c r="C72" s="52"/>
      <c r="D72" s="52"/>
      <c r="E72" s="52"/>
      <c r="F72" s="52"/>
      <c r="G72" s="52"/>
      <c r="H72" s="51"/>
      <c r="I72" s="52"/>
      <c r="J72" s="52"/>
      <c r="K72" s="52"/>
      <c r="L72" s="52"/>
      <c r="M72" s="53"/>
    </row>
    <row r="73" spans="1:13" s="28" customFormat="1" ht="15" customHeight="1" x14ac:dyDescent="0.2">
      <c r="A73" s="54" t="s">
        <v>32</v>
      </c>
      <c r="B73" s="54"/>
      <c r="C73" s="54"/>
      <c r="D73" s="54"/>
      <c r="E73" s="54"/>
      <c r="F73" s="54"/>
      <c r="G73" s="54"/>
      <c r="H73" s="54" t="s">
        <v>32</v>
      </c>
      <c r="I73" s="54"/>
      <c r="J73" s="54"/>
      <c r="K73" s="54"/>
      <c r="L73" s="54"/>
      <c r="M73" s="54"/>
    </row>
    <row r="74" spans="1:13" ht="15" customHeight="1" x14ac:dyDescent="0.2">
      <c r="A74" s="47" t="s">
        <v>35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ht="15" customHeight="1" x14ac:dyDescent="0.2">
      <c r="A75" s="48" t="s">
        <v>64</v>
      </c>
      <c r="B75" s="49"/>
      <c r="C75" s="49"/>
      <c r="D75" s="49"/>
      <c r="E75" s="49"/>
      <c r="F75" s="49"/>
      <c r="G75" s="49"/>
      <c r="H75" s="48" t="s">
        <v>80</v>
      </c>
      <c r="I75" s="49"/>
      <c r="J75" s="49"/>
      <c r="K75" s="49"/>
      <c r="L75" s="49"/>
      <c r="M75" s="50"/>
    </row>
    <row r="76" spans="1:13" ht="15" customHeight="1" x14ac:dyDescent="0.2">
      <c r="A76" s="51"/>
      <c r="B76" s="52"/>
      <c r="C76" s="52"/>
      <c r="D76" s="52"/>
      <c r="E76" s="52"/>
      <c r="F76" s="52"/>
      <c r="G76" s="52"/>
      <c r="H76" s="51"/>
      <c r="I76" s="52"/>
      <c r="J76" s="52"/>
      <c r="K76" s="52"/>
      <c r="L76" s="52"/>
      <c r="M76" s="53"/>
    </row>
    <row r="77" spans="1:13" s="33" customFormat="1" ht="15" customHeight="1" x14ac:dyDescent="0.2">
      <c r="A77" s="54" t="s">
        <v>32</v>
      </c>
      <c r="B77" s="54"/>
      <c r="C77" s="54"/>
      <c r="D77" s="54"/>
      <c r="E77" s="54"/>
      <c r="F77" s="54"/>
      <c r="G77" s="54"/>
      <c r="H77" s="54" t="s">
        <v>32</v>
      </c>
      <c r="I77" s="54"/>
      <c r="J77" s="54"/>
      <c r="K77" s="54"/>
      <c r="L77" s="54"/>
      <c r="M77" s="54"/>
    </row>
    <row r="79" spans="1:13" ht="15" customHeight="1" x14ac:dyDescent="0.2">
      <c r="A79" s="44" t="s">
        <v>81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 ht="15" customHeight="1" x14ac:dyDescent="0.2">
      <c r="A80" s="44" t="s">
        <v>82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ht="15" customHeight="1" x14ac:dyDescent="0.2">
      <c r="A81" s="44" t="s">
        <v>104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ht="15" customHeight="1" x14ac:dyDescent="0.2">
      <c r="A82" s="44" t="s">
        <v>83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 ht="15" customHeight="1" x14ac:dyDescent="0.2">
      <c r="A83" s="44" t="s">
        <v>86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ht="15" customHeight="1" x14ac:dyDescent="0.2">
      <c r="A84" s="43" t="s">
        <v>84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s="11" customFormat="1" ht="15" customHeight="1" x14ac:dyDescent="0.2">
      <c r="A85" s="43" t="s">
        <v>106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s="31" customFormat="1" ht="15" customHeight="1" x14ac:dyDescent="0.2">
      <c r="A86" s="3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32"/>
    </row>
    <row r="87" spans="1:13" s="11" customFormat="1" ht="15" customHeight="1" x14ac:dyDescent="0.2">
      <c r="A87" s="5"/>
      <c r="B87" s="24" t="s">
        <v>85</v>
      </c>
      <c r="C87" s="5"/>
      <c r="D87" s="5"/>
      <c r="E87" s="5"/>
      <c r="F87" s="5"/>
      <c r="G87" s="5"/>
      <c r="H87" s="5"/>
      <c r="I87" s="5"/>
      <c r="J87" s="5"/>
      <c r="K87" s="5"/>
      <c r="L87" s="6"/>
      <c r="M87" s="6"/>
    </row>
    <row r="88" spans="1:13" s="11" customFormat="1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5" customHeight="1" x14ac:dyDescent="0.2">
      <c r="A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5" customHeight="1" x14ac:dyDescent="0.2">
      <c r="A90" s="18"/>
      <c r="C90" s="19"/>
      <c r="D90" s="19"/>
      <c r="E90" s="19"/>
      <c r="F90" s="20"/>
      <c r="G90" s="20"/>
      <c r="H90" s="20"/>
      <c r="I90" s="20"/>
      <c r="J90" s="21"/>
      <c r="K90" s="22"/>
      <c r="L90" s="66"/>
      <c r="M90" s="66"/>
    </row>
    <row r="91" spans="1:13" ht="15" customHeight="1" x14ac:dyDescent="0.2">
      <c r="A91" s="18"/>
      <c r="B91" s="19"/>
      <c r="C91" s="19"/>
      <c r="D91" s="19"/>
      <c r="E91" s="19"/>
      <c r="F91" s="20"/>
      <c r="G91" s="20"/>
      <c r="H91" s="20"/>
      <c r="I91" s="20"/>
      <c r="J91" s="23"/>
      <c r="K91" s="22"/>
      <c r="L91" s="62"/>
      <c r="M91" s="62"/>
    </row>
    <row r="92" spans="1:13" ht="15" customHeight="1" x14ac:dyDescent="0.2">
      <c r="A92" s="18"/>
      <c r="B92" s="19"/>
      <c r="C92" s="19"/>
      <c r="D92" s="19"/>
      <c r="E92" s="19"/>
      <c r="F92" s="20"/>
      <c r="G92" s="20"/>
      <c r="H92" s="20"/>
      <c r="I92" s="20"/>
      <c r="J92" s="20"/>
      <c r="K92" s="20"/>
      <c r="L92" s="22"/>
      <c r="M92" s="22"/>
    </row>
  </sheetData>
  <sheetProtection selectLockedCells="1"/>
  <dataConsolidate/>
  <mergeCells count="176">
    <mergeCell ref="J35:K35"/>
    <mergeCell ref="L33:M33"/>
    <mergeCell ref="L34:M34"/>
    <mergeCell ref="B56:I56"/>
    <mergeCell ref="J56:K56"/>
    <mergeCell ref="B59:I59"/>
    <mergeCell ref="J59:K59"/>
    <mergeCell ref="J48:K48"/>
    <mergeCell ref="B28:I28"/>
    <mergeCell ref="J28:K28"/>
    <mergeCell ref="B29:I29"/>
    <mergeCell ref="J29:K29"/>
    <mergeCell ref="B31:I31"/>
    <mergeCell ref="J31:K31"/>
    <mergeCell ref="B32:I32"/>
    <mergeCell ref="J32:K32"/>
    <mergeCell ref="B42:I42"/>
    <mergeCell ref="J42:K42"/>
    <mergeCell ref="L42:M42"/>
    <mergeCell ref="A43:M43"/>
    <mergeCell ref="B45:I45"/>
    <mergeCell ref="J45:K45"/>
    <mergeCell ref="L45:M45"/>
    <mergeCell ref="B46:I46"/>
    <mergeCell ref="H77:M77"/>
    <mergeCell ref="B62:I62"/>
    <mergeCell ref="B33:I33"/>
    <mergeCell ref="J33:K33"/>
    <mergeCell ref="A38:M38"/>
    <mergeCell ref="J62:K62"/>
    <mergeCell ref="B40:I40"/>
    <mergeCell ref="J40:K40"/>
    <mergeCell ref="B54:I54"/>
    <mergeCell ref="J54:K54"/>
    <mergeCell ref="B44:I44"/>
    <mergeCell ref="J44:K44"/>
    <mergeCell ref="L40:M40"/>
    <mergeCell ref="B34:I34"/>
    <mergeCell ref="J34:K34"/>
    <mergeCell ref="B35:I35"/>
    <mergeCell ref="L36:M36"/>
    <mergeCell ref="L37:M37"/>
    <mergeCell ref="B36:I36"/>
    <mergeCell ref="A77:G77"/>
    <mergeCell ref="A39:M39"/>
    <mergeCell ref="B41:I41"/>
    <mergeCell ref="J41:K41"/>
    <mergeCell ref="L41:M41"/>
    <mergeCell ref="B15:I15"/>
    <mergeCell ref="J15:K15"/>
    <mergeCell ref="B16:I16"/>
    <mergeCell ref="L28:M28"/>
    <mergeCell ref="L29:M29"/>
    <mergeCell ref="B23:I23"/>
    <mergeCell ref="J23:K23"/>
    <mergeCell ref="B24:I24"/>
    <mergeCell ref="J24:K24"/>
    <mergeCell ref="B17:I17"/>
    <mergeCell ref="J17:K17"/>
    <mergeCell ref="J27:K27"/>
    <mergeCell ref="J16:K16"/>
    <mergeCell ref="L26:M26"/>
    <mergeCell ref="L27:M27"/>
    <mergeCell ref="B18:I18"/>
    <mergeCell ref="J18:K18"/>
    <mergeCell ref="B19:I19"/>
    <mergeCell ref="J19:K19"/>
    <mergeCell ref="B20:I20"/>
    <mergeCell ref="B22:I22"/>
    <mergeCell ref="B21:I21"/>
    <mergeCell ref="J21:K21"/>
    <mergeCell ref="L91:M91"/>
    <mergeCell ref="A9:M9"/>
    <mergeCell ref="A10:M10"/>
    <mergeCell ref="A12:M12"/>
    <mergeCell ref="D11:M11"/>
    <mergeCell ref="L15:M15"/>
    <mergeCell ref="L16:M16"/>
    <mergeCell ref="L90:M90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A13:A14"/>
    <mergeCell ref="B13:I14"/>
    <mergeCell ref="J13:K14"/>
    <mergeCell ref="J36:K36"/>
    <mergeCell ref="L35:M35"/>
    <mergeCell ref="H73:M73"/>
    <mergeCell ref="A75:G75"/>
    <mergeCell ref="BB1:BB4"/>
    <mergeCell ref="A72:G72"/>
    <mergeCell ref="H72:M72"/>
    <mergeCell ref="B37:I37"/>
    <mergeCell ref="J37:K37"/>
    <mergeCell ref="A11:C11"/>
    <mergeCell ref="J22:K22"/>
    <mergeCell ref="B25:I25"/>
    <mergeCell ref="J25:K25"/>
    <mergeCell ref="B26:I26"/>
    <mergeCell ref="J26:K26"/>
    <mergeCell ref="B27:I27"/>
    <mergeCell ref="J67:K67"/>
    <mergeCell ref="B69:I69"/>
    <mergeCell ref="J69:K69"/>
    <mergeCell ref="A30:M30"/>
    <mergeCell ref="L31:M31"/>
    <mergeCell ref="L32:M32"/>
    <mergeCell ref="J66:K66"/>
    <mergeCell ref="L44:M44"/>
    <mergeCell ref="L48:M48"/>
    <mergeCell ref="J20:K20"/>
    <mergeCell ref="B48:I48"/>
    <mergeCell ref="L13:M14"/>
    <mergeCell ref="A85:M85"/>
    <mergeCell ref="A83:M83"/>
    <mergeCell ref="A79:M79"/>
    <mergeCell ref="L56:M56"/>
    <mergeCell ref="L59:M59"/>
    <mergeCell ref="L62:M62"/>
    <mergeCell ref="L66:M66"/>
    <mergeCell ref="B67:I67"/>
    <mergeCell ref="L67:M67"/>
    <mergeCell ref="L69:M69"/>
    <mergeCell ref="A68:M68"/>
    <mergeCell ref="A70:M70"/>
    <mergeCell ref="A71:G71"/>
    <mergeCell ref="H71:M71"/>
    <mergeCell ref="A74:M74"/>
    <mergeCell ref="A76:G76"/>
    <mergeCell ref="H76:M76"/>
    <mergeCell ref="H75:M75"/>
    <mergeCell ref="A80:M80"/>
    <mergeCell ref="A81:M81"/>
    <mergeCell ref="A82:M82"/>
    <mergeCell ref="A84:M84"/>
    <mergeCell ref="A73:G73"/>
    <mergeCell ref="B66:I66"/>
    <mergeCell ref="J46:K46"/>
    <mergeCell ref="L46:M46"/>
    <mergeCell ref="A47:M47"/>
    <mergeCell ref="B49:I49"/>
    <mergeCell ref="J49:K49"/>
    <mergeCell ref="L49:M49"/>
    <mergeCell ref="B50:I50"/>
    <mergeCell ref="J50:K50"/>
    <mergeCell ref="L50:M50"/>
    <mergeCell ref="B51:I51"/>
    <mergeCell ref="J51:K51"/>
    <mergeCell ref="L51:M51"/>
    <mergeCell ref="B52:I52"/>
    <mergeCell ref="J52:K52"/>
    <mergeCell ref="L52:M52"/>
    <mergeCell ref="A53:M53"/>
    <mergeCell ref="A55:M55"/>
    <mergeCell ref="B57:I57"/>
    <mergeCell ref="J57:K57"/>
    <mergeCell ref="L57:M57"/>
    <mergeCell ref="L54:M54"/>
    <mergeCell ref="A65:M65"/>
    <mergeCell ref="A58:M58"/>
    <mergeCell ref="B60:I60"/>
    <mergeCell ref="J60:K60"/>
    <mergeCell ref="L60:M60"/>
    <mergeCell ref="A61:M61"/>
    <mergeCell ref="B63:I63"/>
    <mergeCell ref="J63:K63"/>
    <mergeCell ref="L63:M63"/>
    <mergeCell ref="B64:I64"/>
    <mergeCell ref="J64:K64"/>
    <mergeCell ref="L64:M64"/>
  </mergeCells>
  <dataValidations count="24">
    <dataValidation type="list" allowBlank="1" showInputMessage="1" showErrorMessage="1" sqref="J29:K29">
      <formula1>"-,См. особые требования,Медь-Медь,Алюминий-Алюминий,Медь-Алюминий,Алюминий-Медь"</formula1>
    </dataValidation>
    <dataValidation type="list" allowBlank="1" showInputMessage="1" showErrorMessage="1" sqref="J21:K21">
      <formula1>"-,См. особые требования,Y/Yн-0,Yн/Y-0,Yн/Yн-0,Y/D-11,Yн/D-11,Y/Zн-11,D/Yн-11,D/D-0"</formula1>
    </dataValidation>
    <dataValidation type="list" allowBlank="1" showInputMessage="1" showErrorMessage="1" sqref="J18:K18">
      <formula1>"См. особые требования,10,16,25,40,63,100,160,250,400,630,1000,1250,1600,2000,2500,3150"</formula1>
    </dataValidation>
    <dataValidation type="list" allowBlank="1" showInputMessage="1" showErrorMessage="1" sqref="J16:K16">
      <formula1>"-,См. особые требования,ТМ-СЭЩ,ТМФ-СЭЩ,ТМГ-СЭЩ,ТМГФ-СЭЩ,ТНГ-СЭЩ,ТНГФ-СЭЩ,ТМС-СЭЩ,ТМГС-СЭЩ,ТМГМШ-СЭЩ"</formula1>
    </dataValidation>
    <dataValidation type="list" allowBlank="1" showInputMessage="1" showErrorMessage="1" sqref="J19:K19">
      <formula1>"-,См. особые требования,0.23,0.40,0.69,1.00,3.00,3.15,3.30,6.00,6.30,6.60,10.00,10.50,11.00,13.80,15.00,15.75,18.00,20.00,22.00,24.00,27.00,27.50,35.00"</formula1>
    </dataValidation>
    <dataValidation type="list" allowBlank="1" showInputMessage="1" showErrorMessage="1" sqref="J37:K37">
      <formula1>"-,См. особые требования,1"</formula1>
    </dataValidation>
    <dataValidation type="list" allowBlank="1" showInputMessage="1" showErrorMessage="1" sqref="J36:K36">
      <formula1>"-,См. особые требования,1,2,3,4,5,6,7,8,9"</formula1>
    </dataValidation>
    <dataValidation type="list" allowBlank="1" showInputMessage="1" showErrorMessage="1" sqref="J35:K35">
      <formula1>"-,См. особые требования,I,II"</formula1>
    </dataValidation>
    <dataValidation type="list" allowBlank="1" showInputMessage="1" showErrorMessage="1" sqref="J33:K33">
      <formula1>"-,См. особые требования,УХЛ,Т"</formula1>
    </dataValidation>
    <dataValidation type="list" allowBlank="1" showInputMessage="1" showErrorMessage="1" sqref="J62:K62">
      <formula1>"-,См. особые требования,Мановакуумметр"</formula1>
    </dataValidation>
    <dataValidation type="list" allowBlank="1" showInputMessage="1" showErrorMessage="1" sqref="J48:K48">
      <formula1>"-,См. особые требования,Реле газовое"</formula1>
    </dataValidation>
    <dataValidation type="list" allowBlank="1" showInputMessage="1" showErrorMessage="1" sqref="J17:K17">
      <formula1>"-,См. особые требования,11,12,14,15,16"</formula1>
    </dataValidation>
    <dataValidation type="list" allowBlank="1" showInputMessage="1" showErrorMessage="1" sqref="J22:K22">
      <formula1>"-,См. особые требования,±2х2.5%"</formula1>
    </dataValidation>
    <dataValidation type="list" allowBlank="1" showInputMessage="1" showErrorMessage="1" sqref="J34:K34">
      <formula1>"-,См. особые требования,50,60"</formula1>
    </dataValidation>
    <dataValidation type="list" allowBlank="1" showInputMessage="1" showErrorMessage="1" sqref="J66:K67 J50:K50 J57:K57">
      <formula1>"-,См. особые требования,Да"</formula1>
    </dataValidation>
    <dataValidation type="list" allowBlank="1" showInputMessage="1" showErrorMessage="1" sqref="J59:K59">
      <formula1>"-,См. особые требования, Гладкие"</formula1>
    </dataValidation>
    <dataValidation type="list" allowBlank="1" showInputMessage="1" showErrorMessage="1" sqref="J20:K20">
      <formula1>"-,См. особые требования,0.23,0.40,0.48,0.66,0.69,1.00,3.00,3.15,3.30,6.00,6.30,6.60,10.00,10.50,11.00,13.80,15.00,15.75,18.00,20.00,22.00,24.00,27.00,35.00"</formula1>
    </dataValidation>
    <dataValidation type="list" allowBlank="1" showInputMessage="1" showErrorMessage="1" sqref="J42:K42 J46:K46 J52:K52 J64:K64">
      <formula1>"-,См. особые требования,AC 220 В 50 Гц,DC 220 В,AC/DC 220 В 50 Гц"</formula1>
    </dataValidation>
    <dataValidation type="list" allowBlank="1" showInputMessage="1" showErrorMessage="1" sqref="J41:K41 J45:K45 J51:K51 J63:K63">
      <formula1>"-,См. особые требования,1 NO,2 NO,1 NC,2 NC,1 CO,2 CO,3 CO,4 CO,5 CO,6 CO,Нет/1 NO,Нет/2 NO,Нет/1 NC,Нет/2 NC,1 NO/Нет,2 NO/Нет,1 NС/Нет,2 NС/Нет,1 NO/1 NO,2 NO/2 NO,1 NС/1 NС,2 NС/2 NС,1 CO/1 CO,2 CO/2 CO,1 NO/1 NC,2 NO/1 NC,1 NO/1 CO"</formula1>
    </dataValidation>
    <dataValidation type="list" allowBlank="1" showInputMessage="1" showErrorMessage="1" sqref="J40:K40">
      <formula1>"-,См. особые требования,Поплавковый,Стрелочный"</formula1>
    </dataValidation>
    <dataValidation type="list" allowBlank="1" showInputMessage="1" showErrorMessage="1" sqref="J44:K44">
      <formula1>"-,См. особые требования,Термометр,Термометр манометрический"</formula1>
    </dataValidation>
    <dataValidation type="list" allowBlank="1" showInputMessage="1" showErrorMessage="1" sqref="J49:K49">
      <formula1>"-,См. особые требования,0.65,1.00,1.50,2.00"</formula1>
    </dataValidation>
    <dataValidation type="list" allowBlank="1" showInputMessage="1" showErrorMessage="1" sqref="J54:K54">
      <formula1>"-,См. особые требования,35 кПа"</formula1>
    </dataValidation>
    <dataValidation type="list" allowBlank="1" showInputMessage="1" showErrorMessage="1" sqref="J56:K56">
      <formula1>"-,См. особые требования,Обслуживаемый"</formula1>
    </dataValidation>
  </dataValidations>
  <printOptions horizontalCentered="1"/>
  <pageMargins left="0" right="0" top="0.19685039370078741" bottom="0.39370078740157483" header="0" footer="0.19685039370078741"/>
  <pageSetup paperSize="9" scale="79" orientation="portrait" r:id="rId1"/>
  <headerFooter scaleWithDoc="0" alignWithMargins="0">
    <oddFooter>&amp;R&amp;8&amp;P/&amp;N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locked="0" defaultSize="0" print="0" autoFill="0" autoPict="0" macro="[0]!КЗЧ_Добавить">
                <anchor moveWithCells="1">
                  <from>
                    <xdr:col>0</xdr:col>
                    <xdr:colOff>19050</xdr:colOff>
                    <xdr:row>71</xdr:row>
                    <xdr:rowOff>0</xdr:rowOff>
                  </from>
                  <to>
                    <xdr:col>6</xdr:col>
                    <xdr:colOff>590550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locked="0" defaultSize="0" print="0" autoFill="0" autoPict="0" macro="[0]!КЗЧ_Удалить">
                <anchor moveWithCells="1">
                  <from>
                    <xdr:col>7</xdr:col>
                    <xdr:colOff>0</xdr:colOff>
                    <xdr:row>71</xdr:row>
                    <xdr:rowOff>9525</xdr:rowOff>
                  </from>
                  <to>
                    <xdr:col>12</xdr:col>
                    <xdr:colOff>600075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locked="0" defaultSize="0" print="0" autoFill="0" autoPict="0" macro="[0]!ОТ_Добавить">
                <anchor moveWithCells="1">
                  <from>
                    <xdr:col>0</xdr:col>
                    <xdr:colOff>19050</xdr:colOff>
                    <xdr:row>75</xdr:row>
                    <xdr:rowOff>0</xdr:rowOff>
                  </from>
                  <to>
                    <xdr:col>6</xdr:col>
                    <xdr:colOff>590550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locked="0" defaultSize="0" print="0" autoFill="0" autoPict="0" macro="[0]!ОТ_Удалить">
                <anchor moveWithCells="1">
                  <from>
                    <xdr:col>7</xdr:col>
                    <xdr:colOff>0</xdr:colOff>
                    <xdr:row>75</xdr:row>
                    <xdr:rowOff>9525</xdr:rowOff>
                  </from>
                  <to>
                    <xdr:col>12</xdr:col>
                    <xdr:colOff>600075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5"/>
  <sheetViews>
    <sheetView view="pageBreakPreview" zoomScaleNormal="100" zoomScaleSheetLayoutView="100" workbookViewId="0">
      <selection activeCell="H15" sqref="H15"/>
    </sheetView>
  </sheetViews>
  <sheetFormatPr defaultColWidth="9" defaultRowHeight="12.75" x14ac:dyDescent="0.2"/>
  <cols>
    <col min="1" max="5" width="7.5703125" customWidth="1"/>
    <col min="7" max="7" width="12.7109375" customWidth="1"/>
    <col min="8" max="8" width="18" customWidth="1"/>
    <col min="9" max="9" width="12.7109375" customWidth="1"/>
    <col min="10" max="10" width="10.140625" bestFit="1" customWidth="1"/>
  </cols>
  <sheetData>
    <row r="1" spans="1:10" x14ac:dyDescent="0.2">
      <c r="A1" s="84" t="s">
        <v>98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">
      <c r="A2" s="84" t="s">
        <v>87</v>
      </c>
      <c r="B2" s="85" t="s">
        <v>97</v>
      </c>
      <c r="C2" s="85"/>
      <c r="D2" s="85"/>
      <c r="E2" s="85"/>
      <c r="F2" s="84" t="s">
        <v>92</v>
      </c>
      <c r="G2" s="84" t="s">
        <v>93</v>
      </c>
      <c r="H2" s="84" t="s">
        <v>94</v>
      </c>
      <c r="I2" s="84" t="s">
        <v>95</v>
      </c>
      <c r="J2" s="84" t="s">
        <v>96</v>
      </c>
    </row>
    <row r="3" spans="1:10" x14ac:dyDescent="0.2">
      <c r="A3" s="84"/>
      <c r="B3" s="84" t="s">
        <v>88</v>
      </c>
      <c r="C3" s="84" t="s">
        <v>89</v>
      </c>
      <c r="D3" s="84" t="s">
        <v>90</v>
      </c>
      <c r="E3" s="84" t="s">
        <v>91</v>
      </c>
      <c r="F3" s="84"/>
      <c r="G3" s="84"/>
      <c r="H3" s="84"/>
      <c r="I3" s="84"/>
      <c r="J3" s="84"/>
    </row>
    <row r="4" spans="1:10" x14ac:dyDescent="0.2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">
      <c r="A7" s="29">
        <v>0</v>
      </c>
      <c r="B7" s="29" t="s">
        <v>32</v>
      </c>
      <c r="C7" s="29" t="s">
        <v>32</v>
      </c>
      <c r="D7" s="29">
        <v>2</v>
      </c>
      <c r="E7" s="29" t="s">
        <v>32</v>
      </c>
      <c r="F7" s="29">
        <v>2</v>
      </c>
      <c r="G7" s="29" t="s">
        <v>100</v>
      </c>
      <c r="H7" s="29" t="s">
        <v>32</v>
      </c>
      <c r="I7" s="29" t="s">
        <v>99</v>
      </c>
      <c r="J7" s="30">
        <v>42886</v>
      </c>
    </row>
    <row r="8" spans="1:10" x14ac:dyDescent="0.2">
      <c r="A8" s="35">
        <v>1</v>
      </c>
      <c r="B8" s="35" t="s">
        <v>32</v>
      </c>
      <c r="C8" s="35" t="s">
        <v>32</v>
      </c>
      <c r="D8" s="35" t="s">
        <v>32</v>
      </c>
      <c r="E8" s="35" t="s">
        <v>32</v>
      </c>
      <c r="F8" s="35">
        <v>2</v>
      </c>
      <c r="G8" s="35" t="s">
        <v>32</v>
      </c>
      <c r="H8" s="35" t="s">
        <v>32</v>
      </c>
      <c r="I8" s="35" t="s">
        <v>32</v>
      </c>
      <c r="J8" s="35" t="s">
        <v>32</v>
      </c>
    </row>
    <row r="9" spans="1:10" x14ac:dyDescent="0.2">
      <c r="A9" s="35">
        <v>2</v>
      </c>
      <c r="B9" s="35" t="s">
        <v>32</v>
      </c>
      <c r="C9" s="35" t="s">
        <v>32</v>
      </c>
      <c r="D9" s="35" t="s">
        <v>32</v>
      </c>
      <c r="E9" s="35" t="s">
        <v>32</v>
      </c>
      <c r="F9" s="35">
        <v>2</v>
      </c>
      <c r="G9" s="35" t="s">
        <v>32</v>
      </c>
      <c r="H9" s="35" t="s">
        <v>32</v>
      </c>
      <c r="I9" s="35" t="s">
        <v>32</v>
      </c>
      <c r="J9" s="35" t="s">
        <v>32</v>
      </c>
    </row>
    <row r="10" spans="1:10" x14ac:dyDescent="0.2">
      <c r="A10" s="35">
        <v>3</v>
      </c>
      <c r="B10" s="35" t="s">
        <v>32</v>
      </c>
      <c r="C10" s="35">
        <v>2</v>
      </c>
      <c r="D10" s="35" t="s">
        <v>32</v>
      </c>
      <c r="E10" s="35" t="s">
        <v>32</v>
      </c>
      <c r="F10" s="35">
        <v>2</v>
      </c>
      <c r="G10" s="35" t="s">
        <v>139</v>
      </c>
      <c r="H10" s="35" t="s">
        <v>32</v>
      </c>
      <c r="I10" s="35" t="s">
        <v>99</v>
      </c>
      <c r="J10" s="30">
        <v>43769</v>
      </c>
    </row>
    <row r="11" spans="1:10" x14ac:dyDescent="0.2">
      <c r="A11" s="37">
        <v>4</v>
      </c>
      <c r="B11" s="37" t="s">
        <v>32</v>
      </c>
      <c r="C11" s="37">
        <v>2</v>
      </c>
      <c r="D11" s="37" t="s">
        <v>32</v>
      </c>
      <c r="E11" s="37" t="s">
        <v>32</v>
      </c>
      <c r="F11" s="37">
        <v>2</v>
      </c>
      <c r="G11" s="37" t="s">
        <v>145</v>
      </c>
      <c r="H11" s="37" t="s">
        <v>32</v>
      </c>
      <c r="I11" s="37" t="s">
        <v>144</v>
      </c>
      <c r="J11" s="30">
        <v>44348</v>
      </c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</row>
  </sheetData>
  <mergeCells count="12">
    <mergeCell ref="I2:I6"/>
    <mergeCell ref="J2:J6"/>
    <mergeCell ref="A2:A6"/>
    <mergeCell ref="A1:J1"/>
    <mergeCell ref="B2:E2"/>
    <mergeCell ref="B3:B6"/>
    <mergeCell ref="C3:C6"/>
    <mergeCell ref="D3:D6"/>
    <mergeCell ref="E3:E6"/>
    <mergeCell ref="F2:F6"/>
    <mergeCell ref="G2:G6"/>
    <mergeCell ref="H2:H6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0РТ.101.001 ОЛ</vt:lpstr>
      <vt:lpstr>Лист регистрации изменений</vt:lpstr>
      <vt:lpstr>'0РТ.101.001 ОЛ'!_Kli1</vt:lpstr>
      <vt:lpstr>'0РТ.101.001 ОЛ'!_Mat1</vt:lpstr>
      <vt:lpstr>'0РТ.101.001 ОЛ'!_Tip1</vt:lpstr>
      <vt:lpstr>'0РТ.101.001 ОЛ'!_Tip5</vt:lpstr>
      <vt:lpstr>'0РТ.101.001 ОЛ'!_Tip7</vt:lpstr>
      <vt:lpstr>'0РТ.101.001 ОЛ'!Mosh1</vt:lpstr>
      <vt:lpstr>'0РТ.101.001 ОЛ'!Napr1</vt:lpstr>
      <vt:lpstr>'0РТ.101.001 ОЛ'!Napr3</vt:lpstr>
      <vt:lpstr>SeriaTr</vt:lpstr>
      <vt:lpstr>ShemaNNVN</vt:lpstr>
      <vt:lpstr>'0РТ.101.001 ОЛ'!Область_печати</vt:lpstr>
    </vt:vector>
  </TitlesOfParts>
  <LinksUpToDate>false</LinksUpToDate>
  <SharedDoc>false</SharedDoc>
  <HyperlinkBase>www.pyatok.net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Pyatygin</dc:creator>
  <cp:lastModifiedBy>Andrey Loginov</cp:lastModifiedBy>
  <cp:lastPrinted>2021-06-10T07:55:54Z</cp:lastPrinted>
  <dcterms:created xsi:type="dcterms:W3CDTF">2008-06-26T09:33:49Z</dcterms:created>
  <dcterms:modified xsi:type="dcterms:W3CDTF">2023-01-30T06:57:20Z</dcterms:modified>
</cp:coreProperties>
</file>